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9.201\папка обмена\Общая\Комплексная реабилитация инвалидов\Проект Москва 2020\"/>
    </mc:Choice>
  </mc:AlternateContent>
  <bookViews>
    <workbookView xWindow="0" yWindow="0" windowWidth="28800" windowHeight="12300"/>
  </bookViews>
  <sheets>
    <sheet name="Приложение 1" sheetId="1" r:id="rId1"/>
  </sheets>
  <definedNames>
    <definedName name="_ftn1" localSheetId="0">'Приложение 1'!$B$13</definedName>
    <definedName name="_ftnref1" localSheetId="0">'Приложение 1'!$F$4</definedName>
    <definedName name="_xlnm.Print_Area" localSheetId="0">'Приложение 1'!$A$1:$J$16</definedName>
  </definedNames>
  <calcPr calcId="162913"/>
</workbook>
</file>

<file path=xl/calcChain.xml><?xml version="1.0" encoding="utf-8"?>
<calcChain xmlns="http://schemas.openxmlformats.org/spreadsheetml/2006/main">
  <c r="E10" i="1" l="1"/>
  <c r="H16" i="1"/>
  <c r="H14" i="1"/>
  <c r="G7" i="1"/>
  <c r="H15" i="1"/>
  <c r="D13" i="1"/>
  <c r="C13" i="1"/>
  <c r="D12" i="1"/>
  <c r="C12" i="1"/>
  <c r="E12" i="1" s="1"/>
  <c r="H12" i="1" s="1"/>
  <c r="E11" i="1"/>
  <c r="H11" i="1" s="1"/>
  <c r="D11" i="1"/>
  <c r="C11" i="1"/>
  <c r="H10" i="1"/>
  <c r="D9" i="1"/>
  <c r="D7" i="1" s="1"/>
  <c r="C9" i="1"/>
  <c r="C7" i="1" s="1"/>
  <c r="A12" i="1"/>
  <c r="A10" i="1"/>
  <c r="E9" i="1" l="1"/>
  <c r="H9" i="1" s="1"/>
  <c r="E7" i="1"/>
  <c r="F14" i="1" s="1"/>
  <c r="F12" i="1"/>
  <c r="F10" i="1"/>
  <c r="F11" i="1"/>
  <c r="E13" i="1"/>
  <c r="H13" i="1" s="1"/>
  <c r="E8" i="1"/>
  <c r="A8" i="1"/>
  <c r="A15" i="1" s="1"/>
  <c r="F9" i="1" l="1"/>
  <c r="F16" i="1"/>
  <c r="A16" i="1"/>
  <c r="H8" i="1"/>
  <c r="F15" i="1" l="1"/>
  <c r="F13" i="1"/>
  <c r="F8" i="1"/>
  <c r="H7" i="1"/>
  <c r="I15" i="1" s="1"/>
  <c r="F7" i="1" l="1"/>
  <c r="I11" i="1"/>
  <c r="I14" i="1"/>
  <c r="I12" i="1"/>
  <c r="I8" i="1"/>
  <c r="I10" i="1"/>
  <c r="I9" i="1"/>
  <c r="I16" i="1"/>
  <c r="I13" i="1"/>
  <c r="I7" i="1" l="1"/>
</calcChain>
</file>

<file path=xl/sharedStrings.xml><?xml version="1.0" encoding="utf-8"?>
<sst xmlns="http://schemas.openxmlformats.org/spreadsheetml/2006/main" count="30" uniqueCount="30">
  <si>
    <t>из федераль-ного бюджета</t>
  </si>
  <si>
    <t>№ п\п</t>
  </si>
  <si>
    <t>Культура</t>
  </si>
  <si>
    <t>Здравоохранение</t>
  </si>
  <si>
    <t>Информация и связь</t>
  </si>
  <si>
    <t>ИТОГО:</t>
  </si>
  <si>
    <t>Примечания</t>
  </si>
  <si>
    <t>Социальная защита</t>
  </si>
  <si>
    <t>Занятость</t>
  </si>
  <si>
    <t>Сведения о планируемом распределении бюджетных ассигнований региональной программы</t>
  </si>
  <si>
    <t>Магаданская область на 2021 год</t>
  </si>
  <si>
    <t>Наименование направления деятельности</t>
  </si>
  <si>
    <t xml:space="preserve">Объем финансового обеспечения мероприятий региональной программы, тыс. руб.
</t>
  </si>
  <si>
    <t>из консолидированного бюджета субъекта Российской Федерации</t>
  </si>
  <si>
    <t xml:space="preserve">Объем финансового обеспечения мероприятий региональной программы, процент (построчное значение графы 5 / итого графы 5 x 100)
</t>
  </si>
  <si>
    <r>
      <t xml:space="preserve">Всего, тыс.руб.
</t>
    </r>
    <r>
      <rPr>
        <sz val="12"/>
        <color indexed="8"/>
        <rFont val="Times New Roman"/>
        <family val="1"/>
        <charset val="204"/>
      </rPr>
      <t>(графа 3 + графа 4)</t>
    </r>
  </si>
  <si>
    <t xml:space="preserve">Объем финансового обеспечения на реализацию мероприятий в других государственных программах субъекта Российской Федерации, комплексах мер, национальных проектах, тыс. руб.
</t>
  </si>
  <si>
    <t>Объем финансового обеспечения на реализацию мероприятий с учетом всех источников, тыс. руб. (графа 5 + графа 7)</t>
  </si>
  <si>
    <t xml:space="preserve">Объем финансового обеспечения на реализацию мероприятий с учетом всех источников, процент (построчное значение графы 8 / итого графы 8 x 100)
</t>
  </si>
  <si>
    <t>Образование</t>
  </si>
  <si>
    <t>Физическая культура и спорт</t>
  </si>
  <si>
    <t>Ранняя помощь</t>
  </si>
  <si>
    <t>Сопровождаемое проживание инвалидов)</t>
  </si>
  <si>
    <t>1.3.2. Мероприятие "Развитие информационной и телекоммуникационной инфраструктуры" ановление администрации Магаданской области от 31.10.2013 № 1050-па "Об утверждении государственной программы Магаданской области "Развитие информационного общества в Магаданской области"</t>
  </si>
  <si>
    <t xml:space="preserve">2.4.4.7. Подмероприятие "Повышение квалификации специалистов занятости, системы социальной поддержки, социального обслуживания, работающих с детьми, имеющими тяжелые нарушения в развитии, инвалидами; организация семинаров и форумов, участие, включая оплату командировочных расходов, в семинарах, стажировках, конференциях и форумах по формированию доступной среды и реабилитации инвалидов, ранней помощи, сопровождаемого проживания инвалидов" государтсвенной программы Магаданской области "Формирование доступной среды в Магаданской области"
</t>
  </si>
  <si>
    <t>2.4.4.7. Подмероприятие "Повышение квалификации специалистов системы занятости, социальной поддержки, социального обслуживания, работающих с детьми, имеющими тяжелые нарушения в развитии, инвалидами; организация семинаров и форумов, участие, включая оплату командировочных расходов, в семинарах, стажировках, конференциях и форумах по формированию доступной среды и реабилитации инвалидов, ранней помощи, сопровождаемого проживания инвалидов" государтсвенной программы Магаданской области "Формирование доступной среды в Магаданской области"</t>
  </si>
  <si>
    <t xml:space="preserve">5.8. Мероприятие "Укрепление материально-технической базы государственных библиотек". Постановление администрации Магаданской области от 20.11.2013 N 1165-па "Об утверждении государственной программы Магаданской области "Развитие культуры и туризма Магаданской области"
</t>
  </si>
  <si>
    <t>7.1. Основное мероприятие "Развитие физической культуры и спорта среди инвалидов, людей пожилого возраста". Постановление администрации Магаданской облатси от 14.11.2013 г. № 1126-па "Об утверждении государственной программы Магаданской облатси "Развитие физической культуры и спорта Магаданской области"</t>
  </si>
  <si>
    <t>6.2.4. Мероприятие "Укрепление материально-технической базы учреждений в сфере образования". Постановление администрации Магаданской области от 28.11.2013 N 1179-па"Об утверждении государственной программы Магаданской области "Развитие образования в Магаданской области"</t>
  </si>
  <si>
    <t>2.4.4.6. Подмероприятие "Приобретение реабилитационного и абилитационного оборудования для учреждений социальной поддержки, социального обслуживания и занятости населения, в том числе для оснащения учебно-тренировочной квартиры" государтсвенной программы Магаданской области "Формирование доступной среды в Магаданской области"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</si>
</sst>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left" vertical="center" wrapText="1"/>
    </xf>
    <xf numFmtId="9" fontId="2" fillId="0" borderId="1" xfId="0" applyNumberFormat="1" applyFont="1" applyBorder="1" applyAlignment="1">
      <alignment horizontal="center" vertical="center" wrapText="1" shrinkToFit="1"/>
    </xf>
    <xf numFmtId="164" fontId="2" fillId="0" borderId="1" xfId="0" applyNumberFormat="1" applyFont="1" applyBorder="1" applyAlignment="1">
      <alignment horizontal="center" vertical="center" wrapText="1" shrinkToFit="1"/>
    </xf>
    <xf numFmtId="164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 shrinkToFit="1"/>
    </xf>
    <xf numFmtId="0" fontId="0" fillId="0" borderId="0" xfId="0" applyFont="1"/>
    <xf numFmtId="0" fontId="0" fillId="0" borderId="0" xfId="0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wrapText="1"/>
    </xf>
    <xf numFmtId="164" fontId="2" fillId="0" borderId="3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 wrapText="1" shrinkToFit="1"/>
    </xf>
    <xf numFmtId="165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 shrinkToFit="1"/>
    </xf>
    <xf numFmtId="9" fontId="2" fillId="0" borderId="3" xfId="0" applyNumberFormat="1" applyFont="1" applyBorder="1" applyAlignment="1">
      <alignment horizontal="center" vertical="center" wrapText="1" shrinkToFit="1"/>
    </xf>
    <xf numFmtId="164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2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>
      <alignment horizontal="center" vertical="center" wrapText="1" shrinkToFit="1"/>
    </xf>
    <xf numFmtId="0" fontId="5" fillId="0" borderId="3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164" fontId="2" fillId="0" borderId="1" xfId="0" applyNumberFormat="1" applyFont="1" applyFill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abSelected="1" view="pageBreakPreview" zoomScale="70" zoomScaleNormal="100" zoomScaleSheetLayoutView="70" workbookViewId="0">
      <selection activeCell="H9" sqref="H9"/>
    </sheetView>
  </sheetViews>
  <sheetFormatPr defaultRowHeight="15" x14ac:dyDescent="0.25"/>
  <cols>
    <col min="1" max="1" width="6.85546875" bestFit="1" customWidth="1"/>
    <col min="2" max="2" width="20.140625" customWidth="1"/>
    <col min="3" max="3" width="14.28515625" customWidth="1"/>
    <col min="4" max="4" width="13.85546875" customWidth="1"/>
    <col min="5" max="5" width="13.140625" customWidth="1"/>
    <col min="6" max="6" width="15" customWidth="1"/>
    <col min="7" max="7" width="15.140625" customWidth="1"/>
    <col min="8" max="8" width="12.7109375" customWidth="1"/>
    <col min="9" max="9" width="13.5703125" style="8" customWidth="1"/>
    <col min="10" max="10" width="28" customWidth="1"/>
  </cols>
  <sheetData>
    <row r="1" spans="1:17" ht="21.75" customHeight="1" x14ac:dyDescent="0.3">
      <c r="A1" s="24" t="s">
        <v>9</v>
      </c>
      <c r="B1" s="24"/>
      <c r="C1" s="24"/>
      <c r="D1" s="24"/>
      <c r="E1" s="24"/>
      <c r="F1" s="24"/>
      <c r="G1" s="24"/>
      <c r="H1" s="24"/>
      <c r="I1" s="24"/>
      <c r="J1" s="24"/>
      <c r="K1" s="25"/>
      <c r="L1" s="25"/>
      <c r="M1" s="25"/>
      <c r="N1" s="25"/>
      <c r="O1" s="25"/>
      <c r="P1" s="25"/>
      <c r="Q1" s="25"/>
    </row>
    <row r="2" spans="1:17" ht="19.5" customHeight="1" x14ac:dyDescent="0.3">
      <c r="A2" s="24" t="s">
        <v>10</v>
      </c>
      <c r="B2" s="24"/>
      <c r="C2" s="24"/>
      <c r="D2" s="24"/>
      <c r="E2" s="24"/>
      <c r="F2" s="24"/>
      <c r="G2" s="24"/>
      <c r="H2" s="24"/>
      <c r="I2" s="24"/>
      <c r="J2" s="24"/>
    </row>
    <row r="4" spans="1:17" ht="80.25" customHeight="1" x14ac:dyDescent="0.25">
      <c r="A4" s="26" t="s">
        <v>1</v>
      </c>
      <c r="B4" s="26" t="s">
        <v>11</v>
      </c>
      <c r="C4" s="26" t="s">
        <v>12</v>
      </c>
      <c r="D4" s="26"/>
      <c r="E4" s="26"/>
      <c r="F4" s="27" t="s">
        <v>14</v>
      </c>
      <c r="G4" s="27" t="s">
        <v>16</v>
      </c>
      <c r="H4" s="27" t="s">
        <v>17</v>
      </c>
      <c r="I4" s="27" t="s">
        <v>18</v>
      </c>
      <c r="J4" s="22" t="s">
        <v>6</v>
      </c>
    </row>
    <row r="5" spans="1:17" ht="217.5" customHeight="1" x14ac:dyDescent="0.25">
      <c r="A5" s="26"/>
      <c r="B5" s="26"/>
      <c r="C5" s="1" t="s">
        <v>13</v>
      </c>
      <c r="D5" s="1" t="s">
        <v>0</v>
      </c>
      <c r="E5" s="1" t="s">
        <v>15</v>
      </c>
      <c r="F5" s="28"/>
      <c r="G5" s="28"/>
      <c r="H5" s="28"/>
      <c r="I5" s="28"/>
      <c r="J5" s="23"/>
    </row>
    <row r="6" spans="1:17" s="7" customFormat="1" ht="15.75" x14ac:dyDescent="0.2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6">
        <v>10</v>
      </c>
    </row>
    <row r="7" spans="1:17" ht="30" customHeight="1" x14ac:dyDescent="0.25">
      <c r="A7" s="1">
        <v>1</v>
      </c>
      <c r="B7" s="2" t="s">
        <v>5</v>
      </c>
      <c r="C7" s="4">
        <f>C8+C9+C10+C11++C12+C13+C14+C15+C16</f>
        <v>362.3</v>
      </c>
      <c r="D7" s="11">
        <f t="shared" ref="D7:E7" si="0">D8+D9+D10+D11++D12+D13+D14+D15+D16</f>
        <v>3662.9</v>
      </c>
      <c r="E7" s="11">
        <f>C7+D7</f>
        <v>4025.2000000000003</v>
      </c>
      <c r="F7" s="3">
        <f>F8+F9+F10+F11+F12+F13+F14+F15+F16</f>
        <v>1</v>
      </c>
      <c r="G7" s="11">
        <f>G8+G9+G10+G11+G12+G13+G14+G15+G16</f>
        <v>3345</v>
      </c>
      <c r="H7" s="4">
        <f>E7+G7</f>
        <v>7370.2000000000007</v>
      </c>
      <c r="I7" s="3">
        <f>I8+I9+I10+I11+I12+I13+I14+I15+I16</f>
        <v>0.99999999999999978</v>
      </c>
      <c r="J7" s="3"/>
    </row>
    <row r="8" spans="1:17" ht="31.5" x14ac:dyDescent="0.25">
      <c r="A8" s="1">
        <f t="shared" ref="A8:A16" si="1">A7+1</f>
        <v>2</v>
      </c>
      <c r="B8" s="2" t="s">
        <v>7</v>
      </c>
      <c r="C8" s="29">
        <v>99</v>
      </c>
      <c r="D8" s="29">
        <v>1001</v>
      </c>
      <c r="E8" s="29">
        <f>C8+D8</f>
        <v>1100</v>
      </c>
      <c r="F8" s="3">
        <f>E8/E7</f>
        <v>0.27327834641756932</v>
      </c>
      <c r="G8" s="4">
        <v>0</v>
      </c>
      <c r="H8" s="4">
        <f t="shared" ref="H8:H16" si="2">E8+G8</f>
        <v>1100</v>
      </c>
      <c r="I8" s="9">
        <f>H8/H7</f>
        <v>0.14924968114840845</v>
      </c>
      <c r="J8" s="19"/>
    </row>
    <row r="9" spans="1:17" ht="314.25" customHeight="1" x14ac:dyDescent="0.25">
      <c r="A9" s="1">
        <v>3</v>
      </c>
      <c r="B9" s="21" t="s">
        <v>8</v>
      </c>
      <c r="C9" s="29">
        <f>6.3+32.6</f>
        <v>38.9</v>
      </c>
      <c r="D9" s="29">
        <f>63.7+330</f>
        <v>393.7</v>
      </c>
      <c r="E9" s="29">
        <f>C9+D9</f>
        <v>432.59999999999997</v>
      </c>
      <c r="F9" s="3">
        <f>E9/E7</f>
        <v>0.10747292060021861</v>
      </c>
      <c r="G9" s="11">
        <v>305</v>
      </c>
      <c r="H9" s="11">
        <f t="shared" si="2"/>
        <v>737.59999999999991</v>
      </c>
      <c r="I9" s="9">
        <f>H9/H7</f>
        <v>0.10007869528642369</v>
      </c>
      <c r="J9" s="19" t="s">
        <v>24</v>
      </c>
    </row>
    <row r="10" spans="1:17" ht="45.95" customHeight="1" x14ac:dyDescent="0.25">
      <c r="A10" s="1">
        <f t="shared" si="1"/>
        <v>4</v>
      </c>
      <c r="B10" s="2" t="s">
        <v>3</v>
      </c>
      <c r="C10" s="29">
        <v>99</v>
      </c>
      <c r="D10" s="29">
        <v>1001</v>
      </c>
      <c r="E10" s="29">
        <f>C10+D10</f>
        <v>1100</v>
      </c>
      <c r="F10" s="10">
        <f>E10/E7</f>
        <v>0.27327834641756932</v>
      </c>
      <c r="G10" s="18">
        <v>0</v>
      </c>
      <c r="H10" s="11">
        <f t="shared" si="2"/>
        <v>1100</v>
      </c>
      <c r="I10" s="9">
        <f>H10/H7</f>
        <v>0.14924968114840845</v>
      </c>
      <c r="J10" s="20"/>
    </row>
    <row r="11" spans="1:17" ht="180" x14ac:dyDescent="0.25">
      <c r="A11" s="1">
        <v>5</v>
      </c>
      <c r="B11" s="2" t="s">
        <v>19</v>
      </c>
      <c r="C11" s="29">
        <f>2.1+53.8</f>
        <v>55.9</v>
      </c>
      <c r="D11" s="29">
        <f>20.9+543.6</f>
        <v>564.5</v>
      </c>
      <c r="E11" s="29">
        <f t="shared" ref="E10:E11" si="3">C11+D11</f>
        <v>620.4</v>
      </c>
      <c r="F11" s="10">
        <f>E11/E7</f>
        <v>0.15412898737950909</v>
      </c>
      <c r="G11" s="18">
        <v>120</v>
      </c>
      <c r="H11" s="11">
        <f t="shared" si="2"/>
        <v>740.4</v>
      </c>
      <c r="I11" s="9">
        <f>H11/H7</f>
        <v>0.10045860356571056</v>
      </c>
      <c r="J11" s="20" t="s">
        <v>28</v>
      </c>
    </row>
    <row r="12" spans="1:17" ht="195" x14ac:dyDescent="0.25">
      <c r="A12" s="1">
        <f t="shared" si="1"/>
        <v>6</v>
      </c>
      <c r="B12" s="2" t="s">
        <v>20</v>
      </c>
      <c r="C12" s="29">
        <f>1.8+32.9</f>
        <v>34.699999999999996</v>
      </c>
      <c r="D12" s="29">
        <f>18.2+333.2</f>
        <v>351.4</v>
      </c>
      <c r="E12" s="29">
        <f t="shared" ref="E12" si="4">C12+D12</f>
        <v>386.09999999999997</v>
      </c>
      <c r="F12" s="10">
        <f>E12/E7</f>
        <v>9.5920699592566813E-2</v>
      </c>
      <c r="G12" s="11">
        <v>350</v>
      </c>
      <c r="H12" s="11">
        <f t="shared" si="2"/>
        <v>736.09999999999991</v>
      </c>
      <c r="I12" s="9">
        <f>H12/H7</f>
        <v>9.9875172993948588E-2</v>
      </c>
      <c r="J12" s="19" t="s">
        <v>27</v>
      </c>
    </row>
    <row r="13" spans="1:17" ht="210" x14ac:dyDescent="0.25">
      <c r="A13" s="1">
        <v>7</v>
      </c>
      <c r="B13" s="2" t="s">
        <v>2</v>
      </c>
      <c r="C13" s="29">
        <f>2.7+32.1</f>
        <v>34.800000000000004</v>
      </c>
      <c r="D13" s="29">
        <f>26.8+324.5</f>
        <v>351.3</v>
      </c>
      <c r="E13" s="29">
        <f>C13+D13</f>
        <v>386.1</v>
      </c>
      <c r="F13" s="3">
        <f>E13/E7</f>
        <v>9.5920699592566827E-2</v>
      </c>
      <c r="G13" s="4">
        <v>350</v>
      </c>
      <c r="H13" s="11">
        <f t="shared" si="2"/>
        <v>736.1</v>
      </c>
      <c r="I13" s="9">
        <f>H13/H7</f>
        <v>9.9875172993948602E-2</v>
      </c>
      <c r="J13" s="19" t="s">
        <v>26</v>
      </c>
    </row>
    <row r="14" spans="1:17" ht="180.75" thickBot="1" x14ac:dyDescent="0.3">
      <c r="A14" s="1">
        <v>8</v>
      </c>
      <c r="B14" s="2" t="s">
        <v>4</v>
      </c>
      <c r="C14" s="11">
        <v>0</v>
      </c>
      <c r="D14" s="11">
        <v>0</v>
      </c>
      <c r="E14" s="11">
        <v>0</v>
      </c>
      <c r="F14" s="3">
        <f>E14/E7</f>
        <v>0</v>
      </c>
      <c r="G14" s="5">
        <v>740</v>
      </c>
      <c r="H14" s="11">
        <f>E14+G14</f>
        <v>740</v>
      </c>
      <c r="I14" s="9">
        <f>H14/H7</f>
        <v>0.10040433095438386</v>
      </c>
      <c r="J14" s="12" t="s">
        <v>23</v>
      </c>
    </row>
    <row r="15" spans="1:17" ht="360" x14ac:dyDescent="0.25">
      <c r="A15" s="1">
        <f t="shared" si="1"/>
        <v>9</v>
      </c>
      <c r="B15" s="2" t="s">
        <v>21</v>
      </c>
      <c r="C15" s="11">
        <v>0</v>
      </c>
      <c r="D15" s="11">
        <v>0</v>
      </c>
      <c r="E15" s="11">
        <v>0</v>
      </c>
      <c r="F15" s="10">
        <f>E15/E7</f>
        <v>0</v>
      </c>
      <c r="G15" s="18">
        <v>740</v>
      </c>
      <c r="H15" s="11">
        <f t="shared" si="2"/>
        <v>740</v>
      </c>
      <c r="I15" s="9">
        <f>H15/H7</f>
        <v>0.10040433095438386</v>
      </c>
      <c r="J15" s="20" t="s">
        <v>25</v>
      </c>
    </row>
    <row r="16" spans="1:17" ht="240" x14ac:dyDescent="0.25">
      <c r="A16" s="16">
        <f t="shared" si="1"/>
        <v>10</v>
      </c>
      <c r="B16" s="21" t="s">
        <v>22</v>
      </c>
      <c r="C16" s="13">
        <v>0</v>
      </c>
      <c r="D16" s="13">
        <v>0</v>
      </c>
      <c r="E16" s="14">
        <v>0</v>
      </c>
      <c r="F16" s="17">
        <f>E16/E7</f>
        <v>0</v>
      </c>
      <c r="G16" s="13">
        <v>740</v>
      </c>
      <c r="H16" s="11">
        <f t="shared" si="2"/>
        <v>740</v>
      </c>
      <c r="I16" s="15">
        <f>H16/H7</f>
        <v>0.10040433095438386</v>
      </c>
      <c r="J16" s="19" t="s">
        <v>29</v>
      </c>
    </row>
  </sheetData>
  <mergeCells count="10">
    <mergeCell ref="H4:H5"/>
    <mergeCell ref="I4:I5"/>
    <mergeCell ref="A1:J1"/>
    <mergeCell ref="A2:J2"/>
    <mergeCell ref="A4:A5"/>
    <mergeCell ref="J4:J5"/>
    <mergeCell ref="C4:E4"/>
    <mergeCell ref="B4:B5"/>
    <mergeCell ref="F4:F5"/>
    <mergeCell ref="G4:G5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85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Приложение 1</vt:lpstr>
      <vt:lpstr>'Приложение 1'!_ftn1</vt:lpstr>
      <vt:lpstr>'Приложение 1'!_ftnref1</vt:lpstr>
      <vt:lpstr>'Приложение 1'!Область_печати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salnikovaMA</dc:creator>
  <cp:lastModifiedBy>Адамович Лариса Алексеевна</cp:lastModifiedBy>
  <cp:lastPrinted>2020-04-28T03:17:00Z</cp:lastPrinted>
  <dcterms:created xsi:type="dcterms:W3CDTF">2013-12-10T08:51:49Z</dcterms:created>
  <dcterms:modified xsi:type="dcterms:W3CDTF">2020-04-28T03:58:57Z</dcterms:modified>
</cp:coreProperties>
</file>